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13_ncr:1_{3B91B133-6B0B-4235-88DD-37766DD76DC9}" xr6:coauthVersionLast="45" xr6:coauthVersionMax="45" xr10:uidLastSave="{00000000-0000-0000-0000-000000000000}"/>
  <bookViews>
    <workbookView xWindow="-110" yWindow="-110" windowWidth="19420" windowHeight="11620" xr2:uid="{00000000-000D-0000-FFFF-FFFF00000000}"/>
  </bookViews>
  <sheets>
    <sheet name="平均賃金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2" l="1"/>
  <c r="C25" i="2"/>
  <c r="C24" i="2"/>
  <c r="B16" i="2" l="1"/>
  <c r="B15" i="2"/>
  <c r="D13" i="2"/>
  <c r="C13" i="2"/>
  <c r="B13" i="2"/>
  <c r="B14" i="2" l="1"/>
  <c r="B18" i="2" l="1"/>
  <c r="B17" i="2"/>
  <c r="B20" i="2" s="1"/>
</calcChain>
</file>

<file path=xl/sharedStrings.xml><?xml version="1.0" encoding="utf-8"?>
<sst xmlns="http://schemas.openxmlformats.org/spreadsheetml/2006/main" count="33" uniqueCount="28">
  <si>
    <t>算定期間</t>
    <rPh sb="0" eb="2">
      <t>サンテイ</t>
    </rPh>
    <rPh sb="2" eb="4">
      <t>キカン</t>
    </rPh>
    <phoneticPr fontId="2"/>
  </si>
  <si>
    <t>総日数</t>
    <rPh sb="0" eb="1">
      <t>ソウ</t>
    </rPh>
    <rPh sb="1" eb="3">
      <t>ニッスウ</t>
    </rPh>
    <phoneticPr fontId="2"/>
  </si>
  <si>
    <t>基本給</t>
    <rPh sb="0" eb="2">
      <t>キホン</t>
    </rPh>
    <rPh sb="2" eb="3">
      <t>キュウ</t>
    </rPh>
    <phoneticPr fontId="2"/>
  </si>
  <si>
    <t>合計</t>
    <rPh sb="0" eb="2">
      <t>ゴウケイ</t>
    </rPh>
    <phoneticPr fontId="2"/>
  </si>
  <si>
    <t>労働日数</t>
    <rPh sb="0" eb="2">
      <t>ロウドウ</t>
    </rPh>
    <rPh sb="2" eb="4">
      <t>ニッスウ</t>
    </rPh>
    <phoneticPr fontId="2"/>
  </si>
  <si>
    <t>① 総額</t>
    <rPh sb="2" eb="4">
      <t>ソウガク</t>
    </rPh>
    <phoneticPr fontId="2"/>
  </si>
  <si>
    <t>② 総日数合計</t>
    <rPh sb="2" eb="3">
      <t>ソウ</t>
    </rPh>
    <rPh sb="3" eb="5">
      <t>ニッスウ</t>
    </rPh>
    <rPh sb="5" eb="7">
      <t>ゴウケイ</t>
    </rPh>
    <phoneticPr fontId="2"/>
  </si>
  <si>
    <t>③総労働日数合計</t>
    <rPh sb="1" eb="2">
      <t>ソウ</t>
    </rPh>
    <rPh sb="2" eb="4">
      <t>ロウドウ</t>
    </rPh>
    <rPh sb="4" eb="6">
      <t>ニッスウ</t>
    </rPh>
    <rPh sb="6" eb="8">
      <t>ゴウケイ</t>
    </rPh>
    <phoneticPr fontId="2"/>
  </si>
  <si>
    <t>④平均賃金（総日数で計算　①÷②）</t>
    <rPh sb="1" eb="3">
      <t>ヘイキン</t>
    </rPh>
    <rPh sb="3" eb="5">
      <t>チンギン</t>
    </rPh>
    <rPh sb="6" eb="7">
      <t>ソウ</t>
    </rPh>
    <rPh sb="7" eb="9">
      <t>ニッスウ</t>
    </rPh>
    <rPh sb="10" eb="12">
      <t>ケイサン</t>
    </rPh>
    <phoneticPr fontId="2"/>
  </si>
  <si>
    <t>⑤ 平均賃金（総労働日数で計算　①÷②×６０％）</t>
    <rPh sb="2" eb="4">
      <t>ヘイキン</t>
    </rPh>
    <rPh sb="4" eb="6">
      <t>チンギン</t>
    </rPh>
    <rPh sb="7" eb="8">
      <t>ソウ</t>
    </rPh>
    <rPh sb="8" eb="12">
      <t>ロウドウニッスウ</t>
    </rPh>
    <rPh sb="13" eb="15">
      <t>ケイサン</t>
    </rPh>
    <phoneticPr fontId="2"/>
  </si>
  <si>
    <t>←</t>
    <phoneticPr fontId="2"/>
  </si>
  <si>
    <t>直近３ケ月の月を入力</t>
    <rPh sb="0" eb="2">
      <t>チョッキン</t>
    </rPh>
    <rPh sb="4" eb="5">
      <t>ツキ</t>
    </rPh>
    <rPh sb="6" eb="7">
      <t>ツキ</t>
    </rPh>
    <rPh sb="8" eb="10">
      <t>ニュウリョク</t>
    </rPh>
    <phoneticPr fontId="2"/>
  </si>
  <si>
    <t>直近３ケ月の出勤日数を入力</t>
    <rPh sb="0" eb="2">
      <t>チョッキン</t>
    </rPh>
    <rPh sb="4" eb="5">
      <t>ツキ</t>
    </rPh>
    <rPh sb="6" eb="10">
      <t>シュッキンニッスウ</t>
    </rPh>
    <rPh sb="11" eb="13">
      <t>ニュウリョク</t>
    </rPh>
    <phoneticPr fontId="2"/>
  </si>
  <si>
    <t>直近３ケ月の歴日数を入力</t>
    <rPh sb="0" eb="2">
      <t>チョッキン</t>
    </rPh>
    <rPh sb="4" eb="5">
      <t>ツキ</t>
    </rPh>
    <rPh sb="6" eb="7">
      <t>レキ</t>
    </rPh>
    <rPh sb="7" eb="9">
      <t>ニッスウ</t>
    </rPh>
    <rPh sb="10" eb="12">
      <t>ニュウリョク</t>
    </rPh>
    <phoneticPr fontId="2"/>
  </si>
  <si>
    <t>④⑤の高い方が平均賃金になります</t>
    <rPh sb="3" eb="4">
      <t>タカ</t>
    </rPh>
    <rPh sb="5" eb="6">
      <t>ホウ</t>
    </rPh>
    <rPh sb="7" eb="9">
      <t>ヘイキン</t>
    </rPh>
    <rPh sb="9" eb="11">
      <t>チンギン</t>
    </rPh>
    <phoneticPr fontId="2"/>
  </si>
  <si>
    <t>平均賃金</t>
    <rPh sb="0" eb="2">
      <t>ヘイキン</t>
    </rPh>
    <rPh sb="2" eb="4">
      <t>チンギン</t>
    </rPh>
    <phoneticPr fontId="2"/>
  </si>
  <si>
    <t>通勤手当</t>
    <rPh sb="0" eb="2">
      <t>ツウキン</t>
    </rPh>
    <rPh sb="2" eb="4">
      <t>テアテ</t>
    </rPh>
    <phoneticPr fontId="2"/>
  </si>
  <si>
    <t>○○手当</t>
    <rPh sb="2" eb="4">
      <t>テアテ</t>
    </rPh>
    <phoneticPr fontId="2"/>
  </si>
  <si>
    <t>残業手当</t>
    <rPh sb="0" eb="2">
      <t>ザンギョウ</t>
    </rPh>
    <rPh sb="2" eb="4">
      <t>テアテ</t>
    </rPh>
    <phoneticPr fontId="2"/>
  </si>
  <si>
    <t>入力欄</t>
    <rPh sb="0" eb="2">
      <t>ニュウリョク</t>
    </rPh>
    <rPh sb="2" eb="3">
      <t>ラン</t>
    </rPh>
    <phoneticPr fontId="2"/>
  </si>
  <si>
    <t>日数</t>
    <rPh sb="0" eb="2">
      <t>ニッスウ</t>
    </rPh>
    <phoneticPr fontId="2"/>
  </si>
  <si>
    <t>金額</t>
    <rPh sb="0" eb="2">
      <t>キンガク</t>
    </rPh>
    <phoneticPr fontId="2"/>
  </si>
  <si>
    <t>平均賃金 計算表</t>
    <rPh sb="0" eb="2">
      <t>ヘイキン</t>
    </rPh>
    <rPh sb="2" eb="4">
      <t>チンギン</t>
    </rPh>
    <rPh sb="5" eb="8">
      <t>ケイサンヒョウ</t>
    </rPh>
    <phoneticPr fontId="2"/>
  </si>
  <si>
    <t>各種手当 計算表</t>
    <rPh sb="0" eb="2">
      <t>カクシュ</t>
    </rPh>
    <rPh sb="2" eb="4">
      <t>テアテ</t>
    </rPh>
    <rPh sb="5" eb="8">
      <t>ケイサンヒョウ</t>
    </rPh>
    <phoneticPr fontId="2"/>
  </si>
  <si>
    <t>給与、手当を入力
（支払っているすべての給与を入力してください）</t>
    <rPh sb="0" eb="2">
      <t>キュヨ</t>
    </rPh>
    <rPh sb="3" eb="5">
      <t>テアテ</t>
    </rPh>
    <rPh sb="6" eb="8">
      <t>ニュウリョク</t>
    </rPh>
    <rPh sb="10" eb="12">
      <t>シハラ</t>
    </rPh>
    <rPh sb="20" eb="22">
      <t>キュウヨ</t>
    </rPh>
    <rPh sb="23" eb="25">
      <t>ニュウリョク</t>
    </rPh>
    <phoneticPr fontId="2"/>
  </si>
  <si>
    <t>休業手当</t>
    <rPh sb="0" eb="2">
      <t>キュウギョウ</t>
    </rPh>
    <rPh sb="2" eb="4">
      <t>テアテ</t>
    </rPh>
    <phoneticPr fontId="2"/>
  </si>
  <si>
    <t>解雇予告手当</t>
    <rPh sb="0" eb="2">
      <t>カイコ</t>
    </rPh>
    <rPh sb="2" eb="4">
      <t>ヨコク</t>
    </rPh>
    <rPh sb="4" eb="6">
      <t>テアテ</t>
    </rPh>
    <phoneticPr fontId="2"/>
  </si>
  <si>
    <t>有給休暇（平均賃金で計算するとき）</t>
    <rPh sb="0" eb="2">
      <t>ユウキュウ</t>
    </rPh>
    <rPh sb="2" eb="4">
      <t>キュウカ</t>
    </rPh>
    <rPh sb="5" eb="7">
      <t>ヘイキン</t>
    </rPh>
    <rPh sb="7" eb="9">
      <t>チンギン</t>
    </rPh>
    <rPh sb="10" eb="12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</si>
</sst>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　&quot;@"/>
    <numFmt numFmtId="177" formatCode="General&quot;月&quot;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176" fontId="3" fillId="0" borderId="15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/>
    </xf>
    <xf numFmtId="176" fontId="3" fillId="0" borderId="19" xfId="0" applyNumberFormat="1" applyFont="1" applyBorder="1" applyAlignment="1">
      <alignment horizontal="left" vertical="center"/>
    </xf>
    <xf numFmtId="38" fontId="3" fillId="0" borderId="20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left" vertical="center"/>
    </xf>
    <xf numFmtId="176" fontId="3" fillId="0" borderId="7" xfId="0" applyNumberFormat="1" applyFont="1" applyFill="1" applyBorder="1" applyAlignment="1">
      <alignment horizontal="left" vertical="center"/>
    </xf>
    <xf numFmtId="176" fontId="3" fillId="0" borderId="9" xfId="0" applyNumberFormat="1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38" fontId="3" fillId="3" borderId="0" xfId="1" applyFont="1" applyFill="1" applyBorder="1" applyAlignment="1">
      <alignment horizontal="center" vertical="center"/>
    </xf>
    <xf numFmtId="38" fontId="3" fillId="3" borderId="25" xfId="1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left" vertical="center"/>
    </xf>
    <xf numFmtId="38" fontId="3" fillId="4" borderId="1" xfId="1" applyFont="1" applyFill="1" applyBorder="1" applyAlignment="1">
      <alignment horizontal="center" vertical="center"/>
    </xf>
    <xf numFmtId="176" fontId="4" fillId="5" borderId="12" xfId="0" applyNumberFormat="1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177" fontId="4" fillId="4" borderId="13" xfId="0" applyNumberFormat="1" applyFont="1" applyFill="1" applyBorder="1" applyAlignment="1" applyProtection="1">
      <alignment horizontal="center" vertical="center"/>
      <protection locked="0"/>
    </xf>
    <xf numFmtId="177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38" fontId="3" fillId="4" borderId="1" xfId="1" applyFont="1" applyFill="1" applyBorder="1" applyAlignment="1" applyProtection="1">
      <alignment horizontal="center" vertical="center"/>
      <protection locked="0"/>
    </xf>
    <xf numFmtId="38" fontId="3" fillId="4" borderId="8" xfId="1" applyFont="1" applyFill="1" applyBorder="1" applyAlignment="1" applyProtection="1">
      <alignment horizontal="center" vertical="center"/>
      <protection locked="0"/>
    </xf>
    <xf numFmtId="38" fontId="3" fillId="4" borderId="2" xfId="1" applyFont="1" applyFill="1" applyBorder="1" applyAlignment="1" applyProtection="1">
      <alignment horizontal="center" vertical="center"/>
      <protection locked="0"/>
    </xf>
    <xf numFmtId="38" fontId="3" fillId="4" borderId="18" xfId="1" applyFont="1" applyFill="1" applyBorder="1" applyAlignment="1" applyProtection="1">
      <alignment horizontal="center" vertical="center"/>
      <protection locked="0"/>
    </xf>
    <xf numFmtId="176" fontId="3" fillId="3" borderId="17" xfId="0" applyNumberFormat="1" applyFont="1" applyFill="1" applyBorder="1" applyAlignment="1" applyProtection="1">
      <alignment horizontal="left" vertical="center"/>
      <protection locked="0"/>
    </xf>
    <xf numFmtId="0" fontId="3" fillId="6" borderId="1" xfId="0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38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0" fontId="3" fillId="0" borderId="5" xfId="1" applyNumberFormat="1" applyFont="1" applyFill="1" applyBorder="1" applyAlignment="1">
      <alignment horizontal="center" vertical="center"/>
    </xf>
    <xf numFmtId="40" fontId="3" fillId="0" borderId="6" xfId="1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40" fontId="3" fillId="0" borderId="10" xfId="1" applyNumberFormat="1" applyFont="1" applyFill="1" applyBorder="1" applyAlignment="1">
      <alignment horizontal="center" vertical="center"/>
    </xf>
    <xf numFmtId="40" fontId="3" fillId="0" borderId="11" xfId="1" applyNumberFormat="1" applyFont="1" applyFill="1" applyBorder="1" applyAlignment="1">
      <alignment horizontal="center" vertical="center"/>
    </xf>
    <xf numFmtId="40" fontId="6" fillId="2" borderId="22" xfId="1" applyNumberFormat="1" applyFont="1" applyFill="1" applyBorder="1" applyAlignment="1">
      <alignment horizontal="center"/>
    </xf>
    <xf numFmtId="40" fontId="6" fillId="2" borderId="23" xfId="1" applyNumberFormat="1" applyFont="1" applyFill="1" applyBorder="1" applyAlignment="1">
      <alignment horizontal="center"/>
    </xf>
    <xf numFmtId="176" fontId="3" fillId="4" borderId="7" xfId="0" applyNumberFormat="1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2E996-7E24-49DD-886D-F437579877B8}">
  <dimension ref="A1:G27"/>
  <sheetViews>
    <sheetView tabSelected="1" topLeftCell="A15" workbookViewId="0">
      <selection activeCell="G23" sqref="G23"/>
    </sheetView>
  </sheetViews>
  <sheetFormatPr defaultColWidth="9" defaultRowHeight="17.5" x14ac:dyDescent="0.2"/>
  <cols>
    <col min="1" max="1" width="49.90625" style="12" customWidth="1"/>
    <col min="2" max="4" width="17.08984375" style="12" customWidth="1"/>
    <col min="5" max="5" width="4.26953125" style="12" customWidth="1"/>
    <col min="6" max="6" width="4.08984375" style="12" customWidth="1"/>
    <col min="7" max="7" width="45.90625" style="12" customWidth="1"/>
    <col min="8" max="16384" width="9" style="12"/>
  </cols>
  <sheetData>
    <row r="1" spans="1:7" s="10" customFormat="1" ht="9.4" customHeight="1" x14ac:dyDescent="0.2">
      <c r="A1" s="9"/>
      <c r="G1" s="11"/>
    </row>
    <row r="2" spans="1:7" s="10" customFormat="1" ht="25.5" x14ac:dyDescent="0.2">
      <c r="A2" s="9" t="s">
        <v>22</v>
      </c>
      <c r="B2" s="23"/>
      <c r="C2" s="13" t="s">
        <v>19</v>
      </c>
      <c r="G2" s="11"/>
    </row>
    <row r="3" spans="1:7" ht="12.75" customHeight="1" thickBot="1" x14ac:dyDescent="0.25"/>
    <row r="4" spans="1:7" s="14" customFormat="1" ht="33" customHeight="1" thickBot="1" x14ac:dyDescent="0.25">
      <c r="A4" s="24" t="s">
        <v>0</v>
      </c>
      <c r="B4" s="27">
        <v>12</v>
      </c>
      <c r="C4" s="27">
        <v>1</v>
      </c>
      <c r="D4" s="28">
        <v>2</v>
      </c>
      <c r="E4" s="42" t="s">
        <v>10</v>
      </c>
      <c r="F4" s="43"/>
      <c r="G4" s="13" t="s">
        <v>11</v>
      </c>
    </row>
    <row r="5" spans="1:7" ht="33" customHeight="1" thickTop="1" x14ac:dyDescent="0.2">
      <c r="A5" s="1" t="s">
        <v>1</v>
      </c>
      <c r="B5" s="29">
        <v>31</v>
      </c>
      <c r="C5" s="29">
        <v>31</v>
      </c>
      <c r="D5" s="30">
        <v>29</v>
      </c>
      <c r="E5" s="42" t="s">
        <v>10</v>
      </c>
      <c r="F5" s="43"/>
      <c r="G5" s="13" t="s">
        <v>13</v>
      </c>
    </row>
    <row r="6" spans="1:7" ht="25.5" customHeight="1" thickBot="1" x14ac:dyDescent="0.25">
      <c r="A6" s="2" t="s">
        <v>4</v>
      </c>
      <c r="B6" s="31">
        <v>20</v>
      </c>
      <c r="C6" s="31">
        <v>21</v>
      </c>
      <c r="D6" s="32">
        <v>22</v>
      </c>
      <c r="E6" s="42" t="s">
        <v>10</v>
      </c>
      <c r="F6" s="43"/>
      <c r="G6" s="13" t="s">
        <v>12</v>
      </c>
    </row>
    <row r="7" spans="1:7" ht="25.5" customHeight="1" x14ac:dyDescent="0.2">
      <c r="A7" s="22" t="s">
        <v>2</v>
      </c>
      <c r="B7" s="33">
        <v>220000</v>
      </c>
      <c r="C7" s="33">
        <v>220000</v>
      </c>
      <c r="D7" s="34">
        <v>220000</v>
      </c>
      <c r="E7" s="15"/>
      <c r="F7" s="16"/>
      <c r="G7" s="13"/>
    </row>
    <row r="8" spans="1:7" ht="25.5" customHeight="1" x14ac:dyDescent="0.2">
      <c r="A8" s="58" t="s">
        <v>17</v>
      </c>
      <c r="B8" s="33"/>
      <c r="C8" s="33"/>
      <c r="D8" s="34"/>
      <c r="E8" s="17"/>
      <c r="G8" s="44" t="s">
        <v>24</v>
      </c>
    </row>
    <row r="9" spans="1:7" ht="25.5" customHeight="1" thickBot="1" x14ac:dyDescent="0.25">
      <c r="A9" s="58" t="s">
        <v>17</v>
      </c>
      <c r="B9" s="33"/>
      <c r="C9" s="33"/>
      <c r="D9" s="34"/>
      <c r="E9" s="17"/>
      <c r="F9" s="18"/>
      <c r="G9" s="45"/>
    </row>
    <row r="10" spans="1:7" ht="25.5" customHeight="1" x14ac:dyDescent="0.2">
      <c r="A10" s="58" t="s">
        <v>17</v>
      </c>
      <c r="B10" s="33"/>
      <c r="C10" s="33"/>
      <c r="D10" s="34"/>
      <c r="E10" s="17"/>
      <c r="F10" s="16"/>
      <c r="G10" s="45"/>
    </row>
    <row r="11" spans="1:7" ht="25.5" customHeight="1" x14ac:dyDescent="0.2">
      <c r="A11" s="58" t="s">
        <v>16</v>
      </c>
      <c r="B11" s="33"/>
      <c r="C11" s="33"/>
      <c r="D11" s="34"/>
      <c r="E11" s="17"/>
      <c r="F11" s="16"/>
      <c r="G11" s="45"/>
    </row>
    <row r="12" spans="1:7" ht="25.5" customHeight="1" thickBot="1" x14ac:dyDescent="0.25">
      <c r="A12" s="37" t="s">
        <v>18</v>
      </c>
      <c r="B12" s="35">
        <v>10000</v>
      </c>
      <c r="C12" s="35">
        <v>20000</v>
      </c>
      <c r="D12" s="36">
        <v>40000</v>
      </c>
      <c r="E12" s="19"/>
      <c r="F12" s="16"/>
    </row>
    <row r="13" spans="1:7" ht="25.5" customHeight="1" thickTop="1" thickBot="1" x14ac:dyDescent="0.25">
      <c r="A13" s="3" t="s">
        <v>3</v>
      </c>
      <c r="B13" s="4">
        <f>SUM(B7:B12)</f>
        <v>230000</v>
      </c>
      <c r="C13" s="4">
        <f t="shared" ref="C13:D13" si="0">SUM(C7:C12)</f>
        <v>240000</v>
      </c>
      <c r="D13" s="5">
        <f t="shared" si="0"/>
        <v>260000</v>
      </c>
      <c r="E13" s="20"/>
    </row>
    <row r="14" spans="1:7" ht="26.25" customHeight="1" x14ac:dyDescent="0.2">
      <c r="A14" s="6" t="s">
        <v>5</v>
      </c>
      <c r="B14" s="46">
        <f>SUM(B13:D13)</f>
        <v>730000</v>
      </c>
      <c r="C14" s="47"/>
      <c r="D14" s="48"/>
      <c r="E14" s="16"/>
    </row>
    <row r="15" spans="1:7" ht="26.25" customHeight="1" x14ac:dyDescent="0.2">
      <c r="A15" s="7" t="s">
        <v>6</v>
      </c>
      <c r="B15" s="40">
        <f>SUM(B5:D5)</f>
        <v>91</v>
      </c>
      <c r="C15" s="40"/>
      <c r="D15" s="41"/>
      <c r="E15" s="16"/>
    </row>
    <row r="16" spans="1:7" ht="26.25" customHeight="1" thickBot="1" x14ac:dyDescent="0.25">
      <c r="A16" s="8" t="s">
        <v>7</v>
      </c>
      <c r="B16" s="49">
        <f>SUM(B6:D6)</f>
        <v>63</v>
      </c>
      <c r="C16" s="49"/>
      <c r="D16" s="50"/>
      <c r="E16" s="16"/>
    </row>
    <row r="17" spans="1:7" ht="26.25" customHeight="1" x14ac:dyDescent="0.2">
      <c r="A17" s="6" t="s">
        <v>8</v>
      </c>
      <c r="B17" s="51">
        <f>ROUNDDOWN(B14/B15,2)</f>
        <v>8021.97</v>
      </c>
      <c r="C17" s="51"/>
      <c r="D17" s="52"/>
      <c r="E17" s="21"/>
      <c r="F17" s="16"/>
      <c r="G17" s="53"/>
    </row>
    <row r="18" spans="1:7" ht="26.25" customHeight="1" thickBot="1" x14ac:dyDescent="0.25">
      <c r="A18" s="8" t="s">
        <v>9</v>
      </c>
      <c r="B18" s="54">
        <f>ROUNDDOWN(B14/B16*0.6,2)</f>
        <v>6952.38</v>
      </c>
      <c r="C18" s="54"/>
      <c r="D18" s="55"/>
      <c r="E18" s="21"/>
      <c r="F18" s="16"/>
      <c r="G18" s="53"/>
    </row>
    <row r="19" spans="1:7" ht="9" customHeight="1" thickBot="1" x14ac:dyDescent="0.25"/>
    <row r="20" spans="1:7" ht="36.75" customHeight="1" thickBot="1" x14ac:dyDescent="0.9">
      <c r="A20" s="25" t="s">
        <v>15</v>
      </c>
      <c r="B20" s="56">
        <f>MAX(B17,B18)</f>
        <v>8021.97</v>
      </c>
      <c r="C20" s="56"/>
      <c r="D20" s="57"/>
      <c r="E20" s="42" t="s">
        <v>10</v>
      </c>
      <c r="F20" s="43"/>
      <c r="G20" s="13" t="s">
        <v>14</v>
      </c>
    </row>
    <row r="22" spans="1:7" ht="25.5" x14ac:dyDescent="0.2">
      <c r="A22" s="9" t="s">
        <v>23</v>
      </c>
    </row>
    <row r="23" spans="1:7" ht="26.4" customHeight="1" x14ac:dyDescent="0.2">
      <c r="A23" s="26"/>
      <c r="B23" s="26" t="s">
        <v>20</v>
      </c>
      <c r="C23" s="38" t="s">
        <v>21</v>
      </c>
      <c r="D23" s="38"/>
    </row>
    <row r="24" spans="1:7" ht="26.4" customHeight="1" x14ac:dyDescent="0.2">
      <c r="A24" s="22" t="s">
        <v>25</v>
      </c>
      <c r="B24" s="31">
        <v>4</v>
      </c>
      <c r="C24" s="39">
        <f>ROUND($B$20*B24*0.6,0)</f>
        <v>19253</v>
      </c>
      <c r="D24" s="39"/>
    </row>
    <row r="25" spans="1:7" ht="26.4" customHeight="1" x14ac:dyDescent="0.2">
      <c r="A25" s="22" t="s">
        <v>26</v>
      </c>
      <c r="B25" s="31">
        <v>30</v>
      </c>
      <c r="C25" s="39">
        <f>ROUND($B$20*B25,0)</f>
        <v>240659</v>
      </c>
      <c r="D25" s="39"/>
    </row>
    <row r="26" spans="1:7" ht="26.4" customHeight="1" x14ac:dyDescent="0.2">
      <c r="A26" s="22" t="s">
        <v>27</v>
      </c>
      <c r="B26" s="31">
        <v>5</v>
      </c>
      <c r="C26" s="39">
        <f>ROUND($B$20*B26,0)</f>
        <v>40110</v>
      </c>
      <c r="D26" s="39"/>
    </row>
    <row r="27" spans="1:7" ht="26.4" customHeight="1" x14ac:dyDescent="0.2"/>
  </sheetData>
  <mergeCells count="16">
    <mergeCell ref="G17:G18"/>
    <mergeCell ref="B18:D18"/>
    <mergeCell ref="B20:D20"/>
    <mergeCell ref="E20:F20"/>
    <mergeCell ref="E4:F4"/>
    <mergeCell ref="E5:F5"/>
    <mergeCell ref="E6:F6"/>
    <mergeCell ref="G8:G11"/>
    <mergeCell ref="B14:D14"/>
    <mergeCell ref="C23:D23"/>
    <mergeCell ref="C24:D24"/>
    <mergeCell ref="C25:D25"/>
    <mergeCell ref="C26:D26"/>
    <mergeCell ref="B15:D15"/>
    <mergeCell ref="B16:D16"/>
    <mergeCell ref="B17:D17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平均賃金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2020-04-22T09:32:54Z</dcterms:modified>
</cp:coreProperties>
</file>